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Budget\2020-21\"/>
    </mc:Choice>
  </mc:AlternateContent>
  <bookViews>
    <workbookView xWindow="0" yWindow="0" windowWidth="23040" windowHeight="921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" i="1" l="1"/>
  <c r="E49" i="1" s="1"/>
  <c r="C49" i="1"/>
  <c r="B49" i="1"/>
  <c r="D48" i="1"/>
  <c r="E48" i="1" s="1"/>
  <c r="D47" i="1"/>
  <c r="E47" i="1" s="1"/>
  <c r="D46" i="1"/>
  <c r="E46" i="1" s="1"/>
  <c r="D45" i="1"/>
  <c r="E45" i="1" s="1"/>
  <c r="D44" i="1"/>
  <c r="E44" i="1" s="1"/>
  <c r="D43" i="1"/>
  <c r="D42" i="1"/>
  <c r="E42" i="1" s="1"/>
  <c r="E41" i="1"/>
  <c r="D41" i="1"/>
  <c r="B37" i="1"/>
  <c r="D37" i="1" s="1"/>
  <c r="E37" i="1" s="1"/>
  <c r="D36" i="1"/>
  <c r="E36" i="1" s="1"/>
  <c r="D35" i="1"/>
  <c r="E35" i="1" s="1"/>
  <c r="E34" i="1"/>
  <c r="D34" i="1"/>
  <c r="C33" i="1"/>
  <c r="D33" i="1" s="1"/>
  <c r="E33" i="1" s="1"/>
  <c r="D32" i="1"/>
  <c r="E32" i="1" s="1"/>
  <c r="E31" i="1"/>
  <c r="D31" i="1"/>
  <c r="D30" i="1"/>
  <c r="E30" i="1" s="1"/>
  <c r="D29" i="1"/>
  <c r="E29" i="1" s="1"/>
  <c r="D28" i="1"/>
  <c r="E28" i="1" s="1"/>
  <c r="C27" i="1"/>
  <c r="D27" i="1" s="1"/>
  <c r="E27" i="1" s="1"/>
  <c r="B27" i="1"/>
  <c r="D26" i="1"/>
  <c r="E26" i="1" s="1"/>
  <c r="C23" i="1"/>
  <c r="B23" i="1"/>
  <c r="E23" i="1" s="1"/>
  <c r="E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  <c r="E3" i="1"/>
  <c r="D3" i="1"/>
  <c r="B38" i="1" l="1"/>
  <c r="C38" i="1"/>
  <c r="D38" i="1" s="1"/>
  <c r="E38" i="1" s="1"/>
</calcChain>
</file>

<file path=xl/sharedStrings.xml><?xml version="1.0" encoding="utf-8"?>
<sst xmlns="http://schemas.openxmlformats.org/spreadsheetml/2006/main" count="103" uniqueCount="86">
  <si>
    <t>Budget Category</t>
  </si>
  <si>
    <t>2019-2020</t>
  </si>
  <si>
    <t>2020-2021</t>
  </si>
  <si>
    <t>Dollar Change</t>
  </si>
  <si>
    <t>Percent Change</t>
  </si>
  <si>
    <t>Legal</t>
  </si>
  <si>
    <t>Occupational Education (9-12)</t>
  </si>
  <si>
    <t>Programs for Students with Disabilities</t>
  </si>
  <si>
    <t>Teaching - Regular School</t>
  </si>
  <si>
    <t>Teaching - Special School</t>
  </si>
  <si>
    <t>Computer Assisted Instruction</t>
  </si>
  <si>
    <t>School Library - Audio Visual</t>
  </si>
  <si>
    <t>Attendance - Regular School</t>
  </si>
  <si>
    <t>Co-Curricular Activities</t>
  </si>
  <si>
    <t>Guidance</t>
  </si>
  <si>
    <t>Health Services</t>
  </si>
  <si>
    <t>Interschool Athletics</t>
  </si>
  <si>
    <t>Psychological Services</t>
  </si>
  <si>
    <t>Pupil Personnel Services</t>
  </si>
  <si>
    <t>Social Work</t>
  </si>
  <si>
    <t>District Transportation</t>
  </si>
  <si>
    <t>District Transportation - Contractual</t>
  </si>
  <si>
    <t>Transportation Garage</t>
  </si>
  <si>
    <t>Transfer to Non-Capital Funds</t>
  </si>
  <si>
    <t>Employee Benefits</t>
  </si>
  <si>
    <t>Program Budget Total</t>
  </si>
  <si>
    <t>Board of Education</t>
  </si>
  <si>
    <t>District Office</t>
  </si>
  <si>
    <t>Tax Collector</t>
  </si>
  <si>
    <t>Public Information and Services</t>
  </si>
  <si>
    <t>Personnel &amp; Records Management Officer</t>
  </si>
  <si>
    <t>Central Data Processing</t>
  </si>
  <si>
    <t>Central Printing &amp; Mailing</t>
  </si>
  <si>
    <t>BOCES Administrative</t>
  </si>
  <si>
    <t>Insurance &amp; School Association Dues</t>
  </si>
  <si>
    <t>Research &amp; Development and Inservice Training</t>
  </si>
  <si>
    <t>Supervision</t>
  </si>
  <si>
    <t>Curriculum Development</t>
  </si>
  <si>
    <t>Total Administrative Budget</t>
  </si>
  <si>
    <t>Maintenance of Plant</t>
  </si>
  <si>
    <t>Operations of Plant</t>
  </si>
  <si>
    <t>Security of Plant</t>
  </si>
  <si>
    <t>NEW CODE</t>
  </si>
  <si>
    <t>Special Items</t>
  </si>
  <si>
    <t>Debt Service</t>
  </si>
  <si>
    <t>Transfer to Capital Funds</t>
  </si>
  <si>
    <t>Total Capital Budget</t>
  </si>
  <si>
    <t>Administrative</t>
  </si>
  <si>
    <t>Program</t>
  </si>
  <si>
    <t>Capital</t>
  </si>
  <si>
    <t>Comments on change</t>
  </si>
  <si>
    <t xml:space="preserve">Slight increase for both our BOCES legal services and BOE appointed attorney </t>
  </si>
  <si>
    <t>Increase in students attending Career and Technical education at BOCES for the 19-20 school year</t>
  </si>
  <si>
    <t xml:space="preserve">Reduction of 1 instructional FTE as well as decrease BOCES costs due to changes in students' needs </t>
  </si>
  <si>
    <t>Increase special education needs for summer school</t>
  </si>
  <si>
    <t>Addition of LAN technician, increase staff salaries and increase in software</t>
  </si>
  <si>
    <t>Increase in staff salaries and textbooks</t>
  </si>
  <si>
    <t xml:space="preserve">Increase in staff salaries offset by the reduction of .5 librarian in elementary schools </t>
  </si>
  <si>
    <t>No change</t>
  </si>
  <si>
    <t>Increase in advisor salaries, all co-curricular activities accounted for</t>
  </si>
  <si>
    <t>Increase in staff salaries offset by the reduction of a clerical position</t>
  </si>
  <si>
    <t>Increase in staff salaries offset slightly by reducing the substitute budget closer to actual</t>
  </si>
  <si>
    <t>Increase in coaching salaries</t>
  </si>
  <si>
    <t>Increase in staff salaries and slight increase materials and supplies</t>
  </si>
  <si>
    <t>Slight decrease in BOCES services</t>
  </si>
  <si>
    <t>Reduction of budget line for bus attendants as student needs have changed</t>
  </si>
  <si>
    <t>Increase in our transportation contract with First Student offset by a reduction of transportation for field trips</t>
  </si>
  <si>
    <t>Increase in material and supplies to bring that line closer to actual spending</t>
  </si>
  <si>
    <t>Slight increase for TRS rates, social security, workers comp, unemployment insurance and health insurance offset by a decrease in payout for retirement incentives.</t>
  </si>
  <si>
    <t>Slight decrease  on contractual items to bring it closer to actual costs</t>
  </si>
  <si>
    <t>Increase in staff salaries offset by a decrease in Superintendent's salary, change in auditor and decrease in contractual expenses for business office</t>
  </si>
  <si>
    <t>Increase in staff salaries offset by a decrease in contractual items</t>
  </si>
  <si>
    <t>Slight increase in BOCES services</t>
  </si>
  <si>
    <t>Decrease in contractual items to bring closer to actual.  Coding had changed on some items that now reside in other areas of the budget.</t>
  </si>
  <si>
    <t>Reduction of the LAN Technician service from BOCES.  This position will now be in house and coded under the computer assisted instruction</t>
  </si>
  <si>
    <t>Increase in staff salaries offset by reduction in materials and supplies</t>
  </si>
  <si>
    <t>Increase in BOCES administrative costs set by BOCES (BOE approved on 4/22/20)</t>
  </si>
  <si>
    <t>Increase in BOCES services costs offset by the removal of budget for 2 studies (transportation and facilities use)</t>
  </si>
  <si>
    <t>Increase in staff salaries offset by the reduction contractual items and the removal of school guards from this code (coded now in capital)</t>
  </si>
  <si>
    <t>Increase in staff salaries offset by the removal of summer camps.  The remaining items are flat year over year.</t>
  </si>
  <si>
    <t>School guards added to new code created by SED</t>
  </si>
  <si>
    <t>Increase in staff salaries offset by the removal of the budgeted amount for the 19-20 Building Condition Survey and a slight decrease in contractual items.</t>
  </si>
  <si>
    <t>Increase in staff salaries offset by a decrease in equipment and contractual items</t>
  </si>
  <si>
    <t>Increase in our general liability rates as well as the addition of cyber liability insurance</t>
  </si>
  <si>
    <t>Decrease due to paying off two BONDS from past projects</t>
  </si>
  <si>
    <t>Increase in staff salaries and slight increase in contractual item for training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</si>
</sst>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u val="double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164" fontId="0" fillId="0" borderId="2" xfId="0" applyNumberFormat="1" applyFont="1" applyBorder="1" applyAlignment="1">
      <alignment vertical="top"/>
    </xf>
    <xf numFmtId="164" fontId="0" fillId="0" borderId="4" xfId="0" applyNumberFormat="1" applyFont="1" applyBorder="1" applyAlignment="1">
      <alignment vertical="top"/>
    </xf>
    <xf numFmtId="0" fontId="0" fillId="0" borderId="0" xfId="0" applyFont="1"/>
    <xf numFmtId="164" fontId="0" fillId="0" borderId="1" xfId="0" applyNumberFormat="1" applyFont="1" applyBorder="1"/>
    <xf numFmtId="0" fontId="2" fillId="0" borderId="0" xfId="0" applyFont="1"/>
    <xf numFmtId="0" fontId="3" fillId="0" borderId="0" xfId="0" applyFont="1" applyAlignment="1">
      <alignment horizontal="center" vertical="top"/>
    </xf>
    <xf numFmtId="0" fontId="0" fillId="0" borderId="1" xfId="0" applyFont="1" applyBorder="1"/>
    <xf numFmtId="164" fontId="1" fillId="0" borderId="1" xfId="1" applyNumberFormat="1" applyFont="1" applyBorder="1"/>
    <xf numFmtId="10" fontId="1" fillId="0" borderId="1" xfId="2" applyNumberFormat="1" applyFont="1" applyBorder="1"/>
    <xf numFmtId="0" fontId="0" fillId="0" borderId="2" xfId="0" applyFont="1" applyBorder="1" applyAlignment="1">
      <alignment vertical="top"/>
    </xf>
    <xf numFmtId="164" fontId="1" fillId="0" borderId="2" xfId="1" applyNumberFormat="1" applyFont="1" applyBorder="1" applyAlignment="1">
      <alignment vertical="top"/>
    </xf>
    <xf numFmtId="10" fontId="1" fillId="0" borderId="2" xfId="2" applyNumberFormat="1" applyFont="1" applyBorder="1" applyAlignment="1">
      <alignment vertical="top"/>
    </xf>
    <xf numFmtId="0" fontId="0" fillId="0" borderId="3" xfId="0" applyFont="1" applyBorder="1"/>
    <xf numFmtId="164" fontId="1" fillId="0" borderId="3" xfId="1" applyNumberFormat="1" applyFont="1" applyBorder="1"/>
    <xf numFmtId="164" fontId="0" fillId="0" borderId="3" xfId="0" applyNumberFormat="1" applyFont="1" applyBorder="1"/>
    <xf numFmtId="10" fontId="1" fillId="0" borderId="3" xfId="2" applyNumberFormat="1" applyFont="1" applyBorder="1"/>
    <xf numFmtId="0" fontId="0" fillId="0" borderId="4" xfId="0" applyFont="1" applyBorder="1" applyAlignment="1">
      <alignment vertical="top"/>
    </xf>
    <xf numFmtId="164" fontId="1" fillId="0" borderId="4" xfId="1" applyNumberFormat="1" applyFont="1" applyBorder="1" applyAlignment="1">
      <alignment vertical="top"/>
    </xf>
    <xf numFmtId="10" fontId="1" fillId="0" borderId="4" xfId="2" applyNumberFormat="1" applyFont="1" applyBorder="1" applyAlignment="1">
      <alignment vertical="top"/>
    </xf>
    <xf numFmtId="10" fontId="1" fillId="0" borderId="1" xfId="2" applyNumberFormat="1" applyFont="1" applyBorder="1" applyAlignment="1">
      <alignment horizontal="center"/>
    </xf>
    <xf numFmtId="0" fontId="0" fillId="0" borderId="1" xfId="0" applyBorder="1"/>
    <xf numFmtId="0" fontId="0" fillId="0" borderId="0" xfId="0" applyBorder="1"/>
    <xf numFmtId="10" fontId="1" fillId="0" borderId="5" xfId="2" applyNumberFormat="1" applyFont="1" applyBorder="1" applyAlignment="1">
      <alignment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abSelected="1" workbookViewId="0">
      <selection activeCell="F41" sqref="F41"/>
    </sheetView>
  </sheetViews>
  <sheetFormatPr defaultRowHeight="14.4" x14ac:dyDescent="0.3"/>
  <cols>
    <col min="1" max="1" width="40.33203125" bestFit="1" customWidth="1"/>
    <col min="2" max="3" width="11.44140625" bestFit="1" customWidth="1"/>
    <col min="4" max="4" width="12.6640625" bestFit="1" customWidth="1"/>
    <col min="5" max="5" width="14.33203125" bestFit="1" customWidth="1"/>
    <col min="6" max="6" width="136.109375" bestFit="1" customWidth="1"/>
  </cols>
  <sheetData>
    <row r="1" spans="1:6" ht="25.8" x14ac:dyDescent="0.5">
      <c r="A1" s="5" t="s">
        <v>48</v>
      </c>
      <c r="B1" s="3"/>
      <c r="C1" s="3"/>
      <c r="D1" s="3"/>
      <c r="E1" s="3"/>
    </row>
    <row r="2" spans="1:6" x14ac:dyDescent="0.3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50</v>
      </c>
    </row>
    <row r="3" spans="1:6" x14ac:dyDescent="0.3">
      <c r="A3" s="7" t="s">
        <v>5</v>
      </c>
      <c r="B3" s="8">
        <v>64916.480000000003</v>
      </c>
      <c r="C3" s="8">
        <v>67209.05</v>
      </c>
      <c r="D3" s="4">
        <f>C3-B3</f>
        <v>2292.5699999999997</v>
      </c>
      <c r="E3" s="9">
        <f>(C3-B3)/B3</f>
        <v>3.5315685631753288E-2</v>
      </c>
      <c r="F3" s="21" t="s">
        <v>51</v>
      </c>
    </row>
    <row r="4" spans="1:6" x14ac:dyDescent="0.3">
      <c r="A4" s="7" t="s">
        <v>6</v>
      </c>
      <c r="B4" s="8">
        <v>350031.78</v>
      </c>
      <c r="C4" s="8">
        <v>378470.3</v>
      </c>
      <c r="D4" s="4">
        <f t="shared" ref="D4:D21" si="0">C4-B4</f>
        <v>28438.51999999996</v>
      </c>
      <c r="E4" s="9">
        <f t="shared" ref="E4:E23" si="1">(C4-B4)/B4</f>
        <v>8.1245537190937231E-2</v>
      </c>
      <c r="F4" s="21" t="s">
        <v>52</v>
      </c>
    </row>
    <row r="5" spans="1:6" x14ac:dyDescent="0.3">
      <c r="A5" s="7" t="s">
        <v>7</v>
      </c>
      <c r="B5" s="8">
        <v>3133580.16</v>
      </c>
      <c r="C5" s="8">
        <v>2879218.04</v>
      </c>
      <c r="D5" s="4">
        <f t="shared" si="0"/>
        <v>-254362.12000000011</v>
      </c>
      <c r="E5" s="9">
        <f t="shared" si="1"/>
        <v>-8.1173005639657902E-2</v>
      </c>
      <c r="F5" s="21" t="s">
        <v>53</v>
      </c>
    </row>
    <row r="6" spans="1:6" x14ac:dyDescent="0.3">
      <c r="A6" s="7" t="s">
        <v>8</v>
      </c>
      <c r="B6" s="8">
        <v>9258128.8399999999</v>
      </c>
      <c r="C6" s="8">
        <v>9608369.7400000002</v>
      </c>
      <c r="D6" s="4">
        <f t="shared" si="0"/>
        <v>350240.90000000037</v>
      </c>
      <c r="E6" s="9">
        <f t="shared" si="1"/>
        <v>3.7830635763759835E-2</v>
      </c>
      <c r="F6" s="21" t="s">
        <v>56</v>
      </c>
    </row>
    <row r="7" spans="1:6" x14ac:dyDescent="0.3">
      <c r="A7" s="7" t="s">
        <v>9</v>
      </c>
      <c r="B7" s="8">
        <v>5967</v>
      </c>
      <c r="C7" s="8">
        <v>53625</v>
      </c>
      <c r="D7" s="4">
        <f t="shared" si="0"/>
        <v>47658</v>
      </c>
      <c r="E7" s="9">
        <f t="shared" si="1"/>
        <v>7.9869281045751634</v>
      </c>
      <c r="F7" s="21" t="s">
        <v>54</v>
      </c>
    </row>
    <row r="8" spans="1:6" x14ac:dyDescent="0.3">
      <c r="A8" s="7" t="s">
        <v>10</v>
      </c>
      <c r="B8" s="8">
        <v>905770.49</v>
      </c>
      <c r="C8" s="8">
        <v>949102.56</v>
      </c>
      <c r="D8" s="4">
        <f t="shared" si="0"/>
        <v>43332.070000000065</v>
      </c>
      <c r="E8" s="9">
        <f t="shared" si="1"/>
        <v>4.7840010773590187E-2</v>
      </c>
      <c r="F8" s="21" t="s">
        <v>55</v>
      </c>
    </row>
    <row r="9" spans="1:6" x14ac:dyDescent="0.3">
      <c r="A9" s="7" t="s">
        <v>11</v>
      </c>
      <c r="B9" s="8">
        <v>441952.09</v>
      </c>
      <c r="C9" s="8">
        <v>438045.14</v>
      </c>
      <c r="D9" s="4">
        <f t="shared" si="0"/>
        <v>-3906.9500000000116</v>
      </c>
      <c r="E9" s="9">
        <f t="shared" si="1"/>
        <v>-8.8402116166030834E-3</v>
      </c>
      <c r="F9" s="21" t="s">
        <v>57</v>
      </c>
    </row>
    <row r="10" spans="1:6" x14ac:dyDescent="0.3">
      <c r="A10" s="7" t="s">
        <v>12</v>
      </c>
      <c r="B10" s="8">
        <v>2000</v>
      </c>
      <c r="C10" s="8">
        <v>2000</v>
      </c>
      <c r="D10" s="4">
        <f t="shared" si="0"/>
        <v>0</v>
      </c>
      <c r="E10" s="9">
        <f t="shared" si="1"/>
        <v>0</v>
      </c>
      <c r="F10" s="21" t="s">
        <v>58</v>
      </c>
    </row>
    <row r="11" spans="1:6" x14ac:dyDescent="0.3">
      <c r="A11" s="7" t="s">
        <v>13</v>
      </c>
      <c r="B11" s="8">
        <v>90603.5</v>
      </c>
      <c r="C11" s="8">
        <v>95134.720000000001</v>
      </c>
      <c r="D11" s="4">
        <f t="shared" si="0"/>
        <v>4531.2200000000012</v>
      </c>
      <c r="E11" s="9">
        <f t="shared" si="1"/>
        <v>5.0011533770770458E-2</v>
      </c>
      <c r="F11" s="21" t="s">
        <v>59</v>
      </c>
    </row>
    <row r="12" spans="1:6" x14ac:dyDescent="0.3">
      <c r="A12" s="7" t="s">
        <v>14</v>
      </c>
      <c r="B12" s="8">
        <v>447222.52</v>
      </c>
      <c r="C12" s="8">
        <v>433484.4</v>
      </c>
      <c r="D12" s="4">
        <f t="shared" si="0"/>
        <v>-13738.119999999995</v>
      </c>
      <c r="E12" s="9">
        <f t="shared" si="1"/>
        <v>-3.0718757186020049E-2</v>
      </c>
      <c r="F12" s="21" t="s">
        <v>60</v>
      </c>
    </row>
    <row r="13" spans="1:6" x14ac:dyDescent="0.3">
      <c r="A13" s="7" t="s">
        <v>15</v>
      </c>
      <c r="B13" s="8">
        <v>238601.68</v>
      </c>
      <c r="C13" s="8">
        <v>240781.76</v>
      </c>
      <c r="D13" s="4">
        <f t="shared" si="0"/>
        <v>2180.0800000000163</v>
      </c>
      <c r="E13" s="9">
        <f t="shared" si="1"/>
        <v>9.1369012992700491E-3</v>
      </c>
      <c r="F13" s="21" t="s">
        <v>61</v>
      </c>
    </row>
    <row r="14" spans="1:6" x14ac:dyDescent="0.3">
      <c r="A14" s="7" t="s">
        <v>16</v>
      </c>
      <c r="B14" s="8">
        <v>790639.62</v>
      </c>
      <c r="C14" s="8">
        <v>837273.15</v>
      </c>
      <c r="D14" s="4">
        <f t="shared" si="0"/>
        <v>46633.530000000028</v>
      </c>
      <c r="E14" s="9">
        <f t="shared" si="1"/>
        <v>5.8982030270630793E-2</v>
      </c>
      <c r="F14" s="21" t="s">
        <v>62</v>
      </c>
    </row>
    <row r="15" spans="1:6" x14ac:dyDescent="0.3">
      <c r="A15" s="7" t="s">
        <v>17</v>
      </c>
      <c r="B15" s="8">
        <v>270401.13</v>
      </c>
      <c r="C15" s="8">
        <v>284174.77</v>
      </c>
      <c r="D15" s="4">
        <f t="shared" si="0"/>
        <v>13773.640000000014</v>
      </c>
      <c r="E15" s="9">
        <f t="shared" si="1"/>
        <v>5.0937804882694143E-2</v>
      </c>
      <c r="F15" s="21" t="s">
        <v>63</v>
      </c>
    </row>
    <row r="16" spans="1:6" x14ac:dyDescent="0.3">
      <c r="A16" s="7" t="s">
        <v>18</v>
      </c>
      <c r="B16" s="8">
        <v>4348.7299999999996</v>
      </c>
      <c r="C16" s="8">
        <v>4305</v>
      </c>
      <c r="D16" s="4">
        <f t="shared" si="0"/>
        <v>-43.729999999999563</v>
      </c>
      <c r="E16" s="9">
        <f t="shared" si="1"/>
        <v>-1.0055809397226218E-2</v>
      </c>
      <c r="F16" s="21" t="s">
        <v>64</v>
      </c>
    </row>
    <row r="17" spans="1:6" x14ac:dyDescent="0.3">
      <c r="A17" s="7" t="s">
        <v>19</v>
      </c>
      <c r="B17" s="8">
        <v>135576.9</v>
      </c>
      <c r="C17" s="8">
        <v>141261.96</v>
      </c>
      <c r="D17" s="4">
        <f t="shared" si="0"/>
        <v>5685.0599999999977</v>
      </c>
      <c r="E17" s="9">
        <f t="shared" si="1"/>
        <v>4.1932364584232253E-2</v>
      </c>
      <c r="F17" s="21" t="s">
        <v>85</v>
      </c>
    </row>
    <row r="18" spans="1:6" x14ac:dyDescent="0.3">
      <c r="A18" s="7" t="s">
        <v>20</v>
      </c>
      <c r="B18" s="8">
        <v>275000</v>
      </c>
      <c r="C18" s="8">
        <v>261800</v>
      </c>
      <c r="D18" s="4">
        <f t="shared" si="0"/>
        <v>-13200</v>
      </c>
      <c r="E18" s="9">
        <f t="shared" si="1"/>
        <v>-4.8000000000000001E-2</v>
      </c>
      <c r="F18" s="21" t="s">
        <v>65</v>
      </c>
    </row>
    <row r="19" spans="1:6" x14ac:dyDescent="0.3">
      <c r="A19" s="7" t="s">
        <v>21</v>
      </c>
      <c r="B19" s="8">
        <v>1150165.08</v>
      </c>
      <c r="C19" s="8">
        <v>1158689</v>
      </c>
      <c r="D19" s="4">
        <f t="shared" si="0"/>
        <v>8523.9199999999255</v>
      </c>
      <c r="E19" s="9">
        <f t="shared" si="1"/>
        <v>7.4110405090719016E-3</v>
      </c>
      <c r="F19" s="21" t="s">
        <v>66</v>
      </c>
    </row>
    <row r="20" spans="1:6" x14ac:dyDescent="0.3">
      <c r="A20" s="7" t="s">
        <v>22</v>
      </c>
      <c r="B20" s="8">
        <v>35750</v>
      </c>
      <c r="C20" s="8">
        <v>42500</v>
      </c>
      <c r="D20" s="4">
        <f t="shared" si="0"/>
        <v>6750</v>
      </c>
      <c r="E20" s="9">
        <f t="shared" si="1"/>
        <v>0.1888111888111888</v>
      </c>
      <c r="F20" s="21" t="s">
        <v>67</v>
      </c>
    </row>
    <row r="21" spans="1:6" x14ac:dyDescent="0.3">
      <c r="A21" s="7" t="s">
        <v>23</v>
      </c>
      <c r="B21" s="8">
        <v>130000</v>
      </c>
      <c r="C21" s="8">
        <v>130000</v>
      </c>
      <c r="D21" s="4">
        <f t="shared" si="0"/>
        <v>0</v>
      </c>
      <c r="E21" s="9">
        <f t="shared" si="1"/>
        <v>0</v>
      </c>
      <c r="F21" s="21" t="s">
        <v>58</v>
      </c>
    </row>
    <row r="22" spans="1:6" ht="15" thickBot="1" x14ac:dyDescent="0.35">
      <c r="A22" s="10" t="s">
        <v>24</v>
      </c>
      <c r="B22" s="11">
        <v>4988804.3899999997</v>
      </c>
      <c r="C22" s="11">
        <v>5097080</v>
      </c>
      <c r="D22" s="1">
        <v>108275</v>
      </c>
      <c r="E22" s="12">
        <f t="shared" si="1"/>
        <v>2.1703719275311242E-2</v>
      </c>
      <c r="F22" s="21" t="s">
        <v>68</v>
      </c>
    </row>
    <row r="23" spans="1:6" ht="15" thickTop="1" x14ac:dyDescent="0.3">
      <c r="A23" s="13" t="s">
        <v>25</v>
      </c>
      <c r="B23" s="14">
        <f>SUM(B3:B22)</f>
        <v>22719460.390000001</v>
      </c>
      <c r="C23" s="14">
        <f>SUM(C3:C22)</f>
        <v>23102524.590000004</v>
      </c>
      <c r="D23" s="15">
        <v>383065</v>
      </c>
      <c r="E23" s="16">
        <f t="shared" si="1"/>
        <v>1.6860620517581006E-2</v>
      </c>
    </row>
    <row r="24" spans="1:6" ht="25.8" x14ac:dyDescent="0.5">
      <c r="A24" s="5" t="s">
        <v>47</v>
      </c>
      <c r="B24" s="3"/>
      <c r="C24" s="3"/>
      <c r="D24" s="3"/>
      <c r="E24" s="3"/>
    </row>
    <row r="25" spans="1:6" x14ac:dyDescent="0.3">
      <c r="A25" s="6" t="s">
        <v>0</v>
      </c>
      <c r="B25" s="6" t="s">
        <v>1</v>
      </c>
      <c r="C25" s="6" t="s">
        <v>2</v>
      </c>
      <c r="D25" s="6" t="s">
        <v>3</v>
      </c>
      <c r="E25" s="6" t="s">
        <v>4</v>
      </c>
    </row>
    <row r="26" spans="1:6" x14ac:dyDescent="0.3">
      <c r="A26" s="7" t="s">
        <v>26</v>
      </c>
      <c r="B26" s="8">
        <v>33189.599999999999</v>
      </c>
      <c r="C26" s="8">
        <v>31527.88</v>
      </c>
      <c r="D26" s="4">
        <f>C26-B26</f>
        <v>-1661.7199999999975</v>
      </c>
      <c r="E26" s="9">
        <f>D26/B26</f>
        <v>-5.0067491021283703E-2</v>
      </c>
      <c r="F26" s="21" t="s">
        <v>69</v>
      </c>
    </row>
    <row r="27" spans="1:6" x14ac:dyDescent="0.3">
      <c r="A27" s="7" t="s">
        <v>27</v>
      </c>
      <c r="B27" s="8">
        <f>833931.25+5590.7+2000</f>
        <v>841521.95</v>
      </c>
      <c r="C27" s="8">
        <f>840290.91+5075+2000</f>
        <v>847365.91</v>
      </c>
      <c r="D27" s="4">
        <f t="shared" ref="D27:D38" si="2">C27-B27</f>
        <v>5843.9600000000792</v>
      </c>
      <c r="E27" s="9">
        <f t="shared" ref="E27:E38" si="3">D27/B27</f>
        <v>6.9445128555471183E-3</v>
      </c>
      <c r="F27" s="21" t="s">
        <v>70</v>
      </c>
    </row>
    <row r="28" spans="1:6" x14ac:dyDescent="0.3">
      <c r="A28" s="7" t="s">
        <v>28</v>
      </c>
      <c r="B28" s="8">
        <v>30399.51</v>
      </c>
      <c r="C28" s="8">
        <v>30835.5</v>
      </c>
      <c r="D28" s="4">
        <f t="shared" si="2"/>
        <v>435.9900000000016</v>
      </c>
      <c r="E28" s="9">
        <f t="shared" si="3"/>
        <v>1.4342007486304931E-2</v>
      </c>
      <c r="F28" s="21" t="s">
        <v>71</v>
      </c>
    </row>
    <row r="29" spans="1:6" x14ac:dyDescent="0.3">
      <c r="A29" s="7" t="s">
        <v>29</v>
      </c>
      <c r="B29" s="8">
        <v>68293.899999999994</v>
      </c>
      <c r="C29" s="8">
        <v>70362</v>
      </c>
      <c r="D29" s="4">
        <f t="shared" si="2"/>
        <v>2068.1000000000058</v>
      </c>
      <c r="E29" s="9">
        <f t="shared" si="3"/>
        <v>3.0282353182348731E-2</v>
      </c>
      <c r="F29" s="21" t="s">
        <v>72</v>
      </c>
    </row>
    <row r="30" spans="1:6" x14ac:dyDescent="0.3">
      <c r="A30" s="7" t="s">
        <v>30</v>
      </c>
      <c r="B30" s="8">
        <v>80793.570000000007</v>
      </c>
      <c r="C30" s="8">
        <v>55198.9</v>
      </c>
      <c r="D30" s="4">
        <f t="shared" si="2"/>
        <v>-25594.670000000006</v>
      </c>
      <c r="E30" s="9">
        <f t="shared" si="3"/>
        <v>-0.31679092779289247</v>
      </c>
      <c r="F30" s="21" t="s">
        <v>73</v>
      </c>
    </row>
    <row r="31" spans="1:6" x14ac:dyDescent="0.3">
      <c r="A31" s="7" t="s">
        <v>31</v>
      </c>
      <c r="B31" s="8">
        <v>395138.73</v>
      </c>
      <c r="C31" s="8">
        <v>321807.13</v>
      </c>
      <c r="D31" s="4">
        <f t="shared" si="2"/>
        <v>-73331.599999999977</v>
      </c>
      <c r="E31" s="9">
        <f t="shared" si="3"/>
        <v>-0.18558444017876957</v>
      </c>
      <c r="F31" s="21" t="s">
        <v>74</v>
      </c>
    </row>
    <row r="32" spans="1:6" x14ac:dyDescent="0.3">
      <c r="A32" s="7" t="s">
        <v>32</v>
      </c>
      <c r="B32" s="8">
        <v>130290.05</v>
      </c>
      <c r="C32" s="8">
        <v>131495.98000000001</v>
      </c>
      <c r="D32" s="4">
        <f t="shared" si="2"/>
        <v>1205.9300000000076</v>
      </c>
      <c r="E32" s="9">
        <f t="shared" si="3"/>
        <v>9.2557336496532742E-3</v>
      </c>
      <c r="F32" s="21" t="s">
        <v>75</v>
      </c>
    </row>
    <row r="33" spans="1:6" x14ac:dyDescent="0.3">
      <c r="A33" s="7" t="s">
        <v>33</v>
      </c>
      <c r="B33" s="8">
        <v>270328.12</v>
      </c>
      <c r="C33" s="8">
        <f>238797+67586</f>
        <v>306383</v>
      </c>
      <c r="D33" s="4">
        <f t="shared" si="2"/>
        <v>36054.880000000005</v>
      </c>
      <c r="E33" s="9">
        <f t="shared" si="3"/>
        <v>0.1333745079868125</v>
      </c>
      <c r="F33" s="21" t="s">
        <v>76</v>
      </c>
    </row>
    <row r="34" spans="1:6" x14ac:dyDescent="0.3">
      <c r="A34" s="7" t="s">
        <v>35</v>
      </c>
      <c r="B34" s="8">
        <v>261767.37</v>
      </c>
      <c r="C34" s="8">
        <v>224905.16</v>
      </c>
      <c r="D34" s="4">
        <f t="shared" si="2"/>
        <v>-36862.209999999992</v>
      </c>
      <c r="E34" s="9">
        <f t="shared" si="3"/>
        <v>-0.14082049263817714</v>
      </c>
      <c r="F34" s="21" t="s">
        <v>77</v>
      </c>
    </row>
    <row r="35" spans="1:6" x14ac:dyDescent="0.3">
      <c r="A35" s="7" t="s">
        <v>36</v>
      </c>
      <c r="B35" s="8">
        <v>922386.77</v>
      </c>
      <c r="C35" s="8">
        <v>900733.1</v>
      </c>
      <c r="D35" s="4">
        <f t="shared" si="2"/>
        <v>-21653.670000000042</v>
      </c>
      <c r="E35" s="9">
        <f t="shared" si="3"/>
        <v>-2.3475694474672529E-2</v>
      </c>
      <c r="F35" s="21" t="s">
        <v>78</v>
      </c>
    </row>
    <row r="36" spans="1:6" x14ac:dyDescent="0.3">
      <c r="A36" s="7" t="s">
        <v>37</v>
      </c>
      <c r="B36" s="8">
        <v>355731.79</v>
      </c>
      <c r="C36" s="8">
        <v>341828.6</v>
      </c>
      <c r="D36" s="4">
        <f t="shared" si="2"/>
        <v>-13903.190000000002</v>
      </c>
      <c r="E36" s="9">
        <f t="shared" si="3"/>
        <v>-3.9083349846242316E-2</v>
      </c>
      <c r="F36" s="21" t="s">
        <v>79</v>
      </c>
    </row>
    <row r="37" spans="1:6" ht="15" thickBot="1" x14ac:dyDescent="0.35">
      <c r="A37" s="17" t="s">
        <v>24</v>
      </c>
      <c r="B37" s="18">
        <f>820958.29+59</f>
        <v>821017.29</v>
      </c>
      <c r="C37" s="18">
        <v>838759.98</v>
      </c>
      <c r="D37" s="2">
        <f t="shared" si="2"/>
        <v>17742.689999999944</v>
      </c>
      <c r="E37" s="19">
        <f t="shared" si="3"/>
        <v>2.1610616750835959E-2</v>
      </c>
      <c r="F37" s="21" t="s">
        <v>68</v>
      </c>
    </row>
    <row r="38" spans="1:6" x14ac:dyDescent="0.3">
      <c r="A38" s="13" t="s">
        <v>38</v>
      </c>
      <c r="B38" s="14">
        <f>SUM(B26:B37)</f>
        <v>4210858.6500000004</v>
      </c>
      <c r="C38" s="14">
        <f>SUM(C26:C37)</f>
        <v>4101203.14</v>
      </c>
      <c r="D38" s="15">
        <f t="shared" si="2"/>
        <v>-109655.51000000024</v>
      </c>
      <c r="E38" s="16">
        <f t="shared" si="3"/>
        <v>-2.6041128215025747E-2</v>
      </c>
    </row>
    <row r="39" spans="1:6" ht="25.8" x14ac:dyDescent="0.5">
      <c r="A39" s="5" t="s">
        <v>49</v>
      </c>
      <c r="B39" s="3"/>
      <c r="C39" s="3"/>
      <c r="D39" s="3"/>
      <c r="E39" s="3"/>
    </row>
    <row r="40" spans="1:6" x14ac:dyDescent="0.3">
      <c r="A40" s="6" t="s">
        <v>0</v>
      </c>
      <c r="B40" s="6" t="s">
        <v>1</v>
      </c>
      <c r="C40" s="6" t="s">
        <v>2</v>
      </c>
      <c r="D40" s="6" t="s">
        <v>3</v>
      </c>
      <c r="E40" s="6" t="s">
        <v>4</v>
      </c>
    </row>
    <row r="41" spans="1:6" x14ac:dyDescent="0.3">
      <c r="A41" s="7" t="s">
        <v>39</v>
      </c>
      <c r="B41" s="8">
        <v>693718.46</v>
      </c>
      <c r="C41" s="8">
        <v>632663.13</v>
      </c>
      <c r="D41" s="4">
        <f>C41-B41</f>
        <v>-61055.329999999958</v>
      </c>
      <c r="E41" s="9">
        <f>D41/B41</f>
        <v>-8.8011684163630241E-2</v>
      </c>
      <c r="F41" s="21" t="s">
        <v>81</v>
      </c>
    </row>
    <row r="42" spans="1:6" x14ac:dyDescent="0.3">
      <c r="A42" s="7" t="s">
        <v>40</v>
      </c>
      <c r="B42" s="8">
        <v>1707700.84</v>
      </c>
      <c r="C42" s="8">
        <v>1707825.67</v>
      </c>
      <c r="D42" s="4">
        <f t="shared" ref="D42:D49" si="4">C42-B42</f>
        <v>124.82999999984168</v>
      </c>
      <c r="E42" s="9">
        <f t="shared" ref="E42:E49" si="5">D42/B42</f>
        <v>7.3098283420556064E-5</v>
      </c>
      <c r="F42" s="21" t="s">
        <v>82</v>
      </c>
    </row>
    <row r="43" spans="1:6" x14ac:dyDescent="0.3">
      <c r="A43" s="7" t="s">
        <v>41</v>
      </c>
      <c r="B43" s="8">
        <v>0</v>
      </c>
      <c r="C43" s="8">
        <v>70000</v>
      </c>
      <c r="D43" s="4">
        <f t="shared" si="4"/>
        <v>70000</v>
      </c>
      <c r="E43" s="20" t="s">
        <v>42</v>
      </c>
      <c r="F43" s="21" t="s">
        <v>80</v>
      </c>
    </row>
    <row r="44" spans="1:6" x14ac:dyDescent="0.3">
      <c r="A44" s="7" t="s">
        <v>34</v>
      </c>
      <c r="B44" s="8">
        <v>146000</v>
      </c>
      <c r="C44" s="8">
        <v>157900</v>
      </c>
      <c r="D44" s="4">
        <f t="shared" si="4"/>
        <v>11900</v>
      </c>
      <c r="E44" s="9">
        <f t="shared" si="5"/>
        <v>8.1506849315068491E-2</v>
      </c>
      <c r="F44" s="21" t="s">
        <v>83</v>
      </c>
    </row>
    <row r="45" spans="1:6" x14ac:dyDescent="0.3">
      <c r="A45" s="7" t="s">
        <v>43</v>
      </c>
      <c r="B45" s="8">
        <v>10000</v>
      </c>
      <c r="C45" s="8">
        <v>10000</v>
      </c>
      <c r="D45" s="4">
        <f t="shared" si="4"/>
        <v>0</v>
      </c>
      <c r="E45" s="9">
        <f t="shared" si="5"/>
        <v>0</v>
      </c>
      <c r="F45" s="21" t="s">
        <v>58</v>
      </c>
    </row>
    <row r="46" spans="1:6" x14ac:dyDescent="0.3">
      <c r="A46" s="7" t="s">
        <v>44</v>
      </c>
      <c r="B46" s="8">
        <v>5195485.5999999996</v>
      </c>
      <c r="C46" s="8">
        <v>3639263.02</v>
      </c>
      <c r="D46" s="4">
        <f t="shared" si="4"/>
        <v>-1556222.5799999996</v>
      </c>
      <c r="E46" s="9">
        <f t="shared" si="5"/>
        <v>-0.29953361433626141</v>
      </c>
      <c r="F46" s="21" t="s">
        <v>84</v>
      </c>
    </row>
    <row r="47" spans="1:6" x14ac:dyDescent="0.3">
      <c r="A47" s="7" t="s">
        <v>45</v>
      </c>
      <c r="B47" s="8">
        <v>100000</v>
      </c>
      <c r="C47" s="8">
        <v>100000</v>
      </c>
      <c r="D47" s="4">
        <f t="shared" si="4"/>
        <v>0</v>
      </c>
      <c r="E47" s="9">
        <f t="shared" si="5"/>
        <v>0</v>
      </c>
      <c r="F47" s="21" t="s">
        <v>58</v>
      </c>
    </row>
    <row r="48" spans="1:6" ht="15" thickBot="1" x14ac:dyDescent="0.35">
      <c r="A48" s="10" t="s">
        <v>24</v>
      </c>
      <c r="B48" s="11">
        <v>505205.1</v>
      </c>
      <c r="C48" s="11">
        <v>516159.99</v>
      </c>
      <c r="D48" s="1">
        <f t="shared" si="4"/>
        <v>10954.890000000014</v>
      </c>
      <c r="E48" s="23">
        <f t="shared" si="5"/>
        <v>2.1684044757267918E-2</v>
      </c>
      <c r="F48" s="21" t="s">
        <v>68</v>
      </c>
    </row>
    <row r="49" spans="1:6" ht="15" thickTop="1" x14ac:dyDescent="0.3">
      <c r="A49" s="13" t="s">
        <v>46</v>
      </c>
      <c r="B49" s="14">
        <f>SUM(B41:B48)</f>
        <v>8358109.9999999991</v>
      </c>
      <c r="C49" s="14">
        <f>SUM(C41:C48)</f>
        <v>6833811.8100000005</v>
      </c>
      <c r="D49" s="15">
        <f t="shared" si="4"/>
        <v>-1524298.1899999985</v>
      </c>
      <c r="E49" s="9">
        <f t="shared" si="5"/>
        <v>-0.18237354976184791</v>
      </c>
      <c r="F49" s="2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2020-05-27T15:27:43Z</dcterms:created>
  <dcterms:modified xsi:type="dcterms:W3CDTF">2020-05-27T16:29:12Z</dcterms:modified>
</cp:coreProperties>
</file>